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ТЧЕТЫ\Отчеты по ВСС\Направлено на сайт\01.12.2020\"/>
    </mc:Choice>
  </mc:AlternateContent>
  <bookViews>
    <workbookView xWindow="0" yWindow="0" windowWidth="28800" windowHeight="12330" activeTab="2"/>
  </bookViews>
  <sheets>
    <sheet name="БВУ" sheetId="6" r:id="rId1"/>
    <sheet name="ЛК" sheetId="2" r:id="rId2"/>
    <sheet name="МФО" sheetId="7" r:id="rId3"/>
  </sheets>
  <externalReferences>
    <externalReference r:id="rId4"/>
  </externalReferences>
  <definedNames>
    <definedName name="_xlnm.Print_Area" localSheetId="0">БВУ!$A$1:$M$23</definedName>
    <definedName name="_xlnm.Print_Area" localSheetId="1">ЛК!$A$1:$E$13</definedName>
    <definedName name="_xlnm.Print_Area" localSheetId="2">МФО!$A$1:$E$24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E19" i="7" s="1"/>
  <c r="E18" i="7"/>
  <c r="C18" i="7"/>
  <c r="D17" i="7"/>
  <c r="E17" i="7" s="1"/>
  <c r="C16" i="7"/>
  <c r="E16" i="7" s="1"/>
  <c r="D15" i="7"/>
  <c r="E15" i="7" s="1"/>
  <c r="E14" i="7"/>
  <c r="D14" i="7"/>
  <c r="C13" i="7"/>
  <c r="C20" i="7" s="1"/>
  <c r="D12" i="7"/>
  <c r="E12" i="7" s="1"/>
  <c r="D11" i="7"/>
  <c r="E11" i="7" s="1"/>
  <c r="E10" i="7"/>
  <c r="C10" i="7"/>
  <c r="D9" i="7"/>
  <c r="E9" i="7" s="1"/>
  <c r="C9" i="7"/>
  <c r="E8" i="7"/>
  <c r="C8" i="7"/>
  <c r="B8" i="7"/>
  <c r="E7" i="7"/>
  <c r="C7" i="7"/>
  <c r="D6" i="7"/>
  <c r="D20" i="7" s="1"/>
  <c r="C6" i="7"/>
  <c r="E6" i="7" l="1"/>
  <c r="E13" i="7"/>
  <c r="E10" i="2"/>
  <c r="D10" i="2"/>
  <c r="C10" i="2"/>
  <c r="M18" i="6"/>
  <c r="M7" i="6"/>
  <c r="M8" i="6"/>
  <c r="M9" i="6"/>
  <c r="M10" i="6"/>
  <c r="M11" i="6"/>
  <c r="M12" i="6"/>
  <c r="M13" i="6"/>
  <c r="M14" i="6"/>
  <c r="M15" i="6"/>
  <c r="M16" i="6"/>
  <c r="M17" i="6"/>
  <c r="M6" i="6"/>
  <c r="D18" i="6"/>
  <c r="E18" i="6"/>
  <c r="F18" i="6"/>
  <c r="G18" i="6"/>
  <c r="H18" i="6"/>
  <c r="I18" i="6"/>
  <c r="J18" i="6"/>
  <c r="K18" i="6"/>
  <c r="L18" i="6"/>
  <c r="C18" i="6"/>
  <c r="E20" i="7" l="1"/>
  <c r="E7" i="2"/>
  <c r="E8" i="2"/>
  <c r="E9" i="2"/>
  <c r="E6" i="2"/>
</calcChain>
</file>

<file path=xl/sharedStrings.xml><?xml version="1.0" encoding="utf-8"?>
<sst xmlns="http://schemas.openxmlformats.org/spreadsheetml/2006/main" count="84" uniqueCount="58">
  <si>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</si>
  <si>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</si>
  <si>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</si>
  <si>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</si>
  <si>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</si>
  <si>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</si>
  <si>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</si>
  <si>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</si>
  <si>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</si>
  <si>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</si>
  <si>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</si>
  <si>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</si>
  <si>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</si>
  <si>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</si>
  <si>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</si>
  <si>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</si>
  <si>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</si>
  <si>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</si>
  <si>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 регионального финансированияя МСБ (Точечная программа)</t>
  </si>
  <si>
    <t>АО АТФБанк</t>
  </si>
  <si>
    <t>АО Банк ЦентрКредит</t>
  </si>
  <si>
    <t>АО Евразийский банк</t>
  </si>
  <si>
    <t>АО Народный Банк Казахстана (АО Казкоммерцбанк)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</si>
  <si>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</si>
  <si>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</si>
  <si>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</si>
  <si>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</si>
  <si>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</si>
  <si>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</si>
  <si>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</si>
  <si>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</si>
  <si>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</si>
  <si>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</si>
  <si>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</si>
  <si>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</si>
  <si>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</si>
  <si>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</si>
  <si>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</si>
  <si>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</si>
  <si>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Информация о временно свободных средствах в Партнерах Фонда в разрезе программ Фонда по состоянию на 01.12.2020 г.</t>
  </si>
  <si>
    <t>*по средствам ЕБРР Фонд "Даму" является гарантом</t>
  </si>
  <si>
    <t>Информация о временно свободных средствах в лизинговых компаниях в разрезе программ Фонда по состоянию на 01.12.2020 г.</t>
  </si>
  <si>
    <t>Собственные средства</t>
  </si>
  <si>
    <t>Программа 
Даму-Микро</t>
  </si>
  <si>
    <t>ТОО МФО Арнур Кредит</t>
  </si>
  <si>
    <t xml:space="preserve"> </t>
  </si>
  <si>
    <t>ТОО МФО КМФ</t>
  </si>
  <si>
    <t>ТОО МФО Ырыс</t>
  </si>
  <si>
    <t>ТОО МФО СЕНIМ-VMY</t>
  </si>
  <si>
    <t>ТОО МФО Даму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</si>
  <si>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</si>
  <si>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</si>
  <si>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</si>
  <si>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</si>
  <si>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</si>
  <si>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</si>
  <si>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</si>
  <si>
    <t>ТОО "МФО "Казкредит"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</si>
</sst>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5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3" fillId="0" borderId="1" xfId="1" applyNumberFormat="1" applyFont="1" applyFill="1" applyBorder="1" applyAlignment="1">
      <alignment horizontal="left" wrapText="1" indent="1"/>
    </xf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4" fontId="2" fillId="0" borderId="0" xfId="1" applyFont="1" applyFill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4" fillId="0" borderId="6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6" xfId="1" applyNumberFormat="1" applyFont="1" applyFill="1" applyBorder="1" applyAlignment="1">
      <alignment horizontal="left" indent="1"/>
    </xf>
    <xf numFmtId="166" fontId="2" fillId="0" borderId="6" xfId="1" applyNumberFormat="1" applyFont="1" applyFill="1" applyBorder="1" applyAlignment="1">
      <alignment horizontal="righ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/>
    <xf numFmtId="166" fontId="4" fillId="2" borderId="1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wrapText="1"/>
    </xf>
    <xf numFmtId="166" fontId="4" fillId="3" borderId="1" xfId="1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166" fontId="6" fillId="0" borderId="0" xfId="1" applyNumberFormat="1" applyFont="1"/>
    <xf numFmtId="166" fontId="7" fillId="0" borderId="0" xfId="1" applyNumberFormat="1" applyFont="1" applyFill="1" applyBorder="1" applyAlignment="1">
      <alignment horizontal="left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6" fontId="8" fillId="2" borderId="9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0" borderId="0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/>
    <xf numFmtId="166" fontId="7" fillId="0" borderId="1" xfId="1" applyNumberFormat="1" applyFont="1" applyFill="1" applyBorder="1" applyAlignment="1">
      <alignment horizontal="left" indent="1"/>
    </xf>
    <xf numFmtId="166" fontId="6" fillId="0" borderId="1" xfId="1" applyNumberFormat="1" applyFont="1" applyFill="1" applyBorder="1" applyAlignment="1">
      <alignment horizontal="right" indent="1"/>
    </xf>
    <xf numFmtId="165" fontId="6" fillId="0" borderId="1" xfId="1" applyNumberFormat="1" applyFont="1" applyFill="1" applyBorder="1" applyAlignment="1">
      <alignment horizontal="right" indent="1"/>
    </xf>
    <xf numFmtId="166" fontId="6" fillId="0" borderId="0" xfId="1" applyNumberFormat="1" applyFont="1" applyFill="1" applyBorder="1" applyAlignment="1">
      <alignment horizontal="right" indent="1"/>
    </xf>
    <xf numFmtId="166" fontId="6" fillId="0" borderId="0" xfId="1" applyNumberFormat="1" applyFont="1" applyFill="1"/>
    <xf numFmtId="166" fontId="6" fillId="0" borderId="1" xfId="1" applyNumberFormat="1" applyFont="1" applyFill="1" applyBorder="1" applyAlignment="1">
      <alignment horizontal="left" indent="1"/>
    </xf>
    <xf numFmtId="166" fontId="8" fillId="0" borderId="1" xfId="1" applyNumberFormat="1" applyFont="1" applyFill="1" applyBorder="1" applyAlignment="1">
      <alignment horizontal="left" indent="1"/>
    </xf>
    <xf numFmtId="166" fontId="8" fillId="0" borderId="1" xfId="1" applyNumberFormat="1" applyFont="1" applyFill="1" applyBorder="1" applyAlignment="1">
      <alignment horizontal="right" indent="1"/>
    </xf>
    <xf numFmtId="165" fontId="8" fillId="0" borderId="1" xfId="1" applyNumberFormat="1" applyFont="1" applyFill="1" applyBorder="1" applyAlignment="1">
      <alignment horizontal="right" indent="1"/>
    </xf>
    <xf numFmtId="166" fontId="8" fillId="0" borderId="0" xfId="1" applyNumberFormat="1" applyFont="1" applyFill="1" applyBorder="1" applyAlignment="1">
      <alignment horizontal="right" indent="1"/>
    </xf>
    <xf numFmtId="166" fontId="8" fillId="0" borderId="6" xfId="1" applyNumberFormat="1" applyFont="1" applyBorder="1" applyAlignment="1">
      <alignment horizontal="left" indent="1"/>
    </xf>
    <xf numFmtId="166" fontId="6" fillId="4" borderId="0" xfId="1" applyNumberFormat="1" applyFont="1" applyFill="1"/>
    <xf numFmtId="166" fontId="6" fillId="0" borderId="6" xfId="1" applyNumberFormat="1" applyFont="1" applyFill="1" applyBorder="1" applyAlignment="1">
      <alignment horizontal="left" indent="1"/>
    </xf>
    <xf numFmtId="166" fontId="6" fillId="0" borderId="0" xfId="1" applyNumberFormat="1" applyFont="1" applyFill="1" applyBorder="1"/>
  </cellXfs>
  <cellStyles count="2">
    <cellStyle name="Обычный" xfId="0" builtinId="0"/>
    <cellStyle name="Финансовый" xfId="1" builtinId="3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63;&#1045;&#1058;&#1067;/&#1054;&#1090;&#1095;&#1077;&#1090;&#1099;%20&#1087;&#1086;%20&#1042;&#1057;&#1057;/&#1045;&#1078;&#1077;&#1084;&#1077;&#1089;&#1103;&#1095;&#1085;&#1099;&#1081;%20&#1086;&#1090;&#1095;&#1077;&#1090;%20&#1076;&#1083;&#1103;%20&#1044;&#1052;/01.12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  <sheetName val="РИЦ Кыз"/>
      <sheetName val="Казкредит"/>
      <sheetName val="ForteLeasing"/>
    </sheetNames>
    <sheetDataSet>
      <sheetData sheetId="0"/>
      <sheetData sheetId="1">
        <row r="5">
          <cell r="C5">
            <v>1617726</v>
          </cell>
        </row>
        <row r="7">
          <cell r="B7" t="str">
            <v>ТОО МФО Тойота Файнаншл Сервисез Казахстан</v>
          </cell>
          <cell r="C7">
            <v>554559046</v>
          </cell>
        </row>
        <row r="8">
          <cell r="C8">
            <v>-2413357</v>
          </cell>
        </row>
        <row r="9">
          <cell r="C9">
            <v>6217151</v>
          </cell>
        </row>
        <row r="10">
          <cell r="C10">
            <v>-832936.49000000302</v>
          </cell>
        </row>
        <row r="11">
          <cell r="C11">
            <v>69500000</v>
          </cell>
        </row>
        <row r="12">
          <cell r="C12">
            <v>3000000000</v>
          </cell>
        </row>
        <row r="13">
          <cell r="C13">
            <v>6390000</v>
          </cell>
        </row>
        <row r="21">
          <cell r="C21">
            <v>161330110</v>
          </cell>
        </row>
        <row r="22">
          <cell r="C22">
            <v>8231280</v>
          </cell>
        </row>
        <row r="23">
          <cell r="C23">
            <v>622773</v>
          </cell>
        </row>
        <row r="24">
          <cell r="C24">
            <v>1386735</v>
          </cell>
        </row>
        <row r="26">
          <cell r="C26">
            <v>0</v>
          </cell>
        </row>
        <row r="27">
          <cell r="C27">
            <v>5950138</v>
          </cell>
        </row>
      </sheetData>
      <sheetData sheetId="2"/>
      <sheetData sheetId="3">
        <row r="6">
          <cell r="G6">
            <v>9248514</v>
          </cell>
        </row>
      </sheetData>
      <sheetData sheetId="4"/>
      <sheetData sheetId="5"/>
      <sheetData sheetId="6"/>
      <sheetData sheetId="7">
        <row r="5">
          <cell r="G5">
            <v>-4226780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.140625" defaultRowHeight="15" x14ac:dyDescent="0.25"/>
  <cols>
    <col min="1" max="1" width="7" style="1" customWidth="1"/>
    <col min="2" max="2" width="41.4257812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85546875" style="2" customWidth="1"/>
    <col min="11" max="11" width="21.85546875" style="2" customWidth="1"/>
    <col min="12" max="12" width="22.42578125" style="2" customWidth="1"/>
    <col min="13" max="13" width="24.42578125" style="2" customWidth="1"/>
    <col min="14" max="14" width="17.140625" style="2" bestFit="1" customWidth="1"/>
    <col min="15" max="15" width="16" style="2" bestFit="1" customWidth="1"/>
    <col min="16" max="16384" width="9.140625" style="2"/>
  </cols>
  <sheetData>
    <row r="1" spans="1:14" ht="15" customHeight="1" x14ac:dyDescent="0.25">
      <c r="C1" s="2" t="s">
        <v>39</v>
      </c>
    </row>
    <row r="3" spans="1:14" ht="28.5" x14ac:dyDescent="0.25">
      <c r="A3" s="28" t="s">
        <v>0</v>
      </c>
      <c r="B3" s="28" t="s">
        <v>1</v>
      </c>
      <c r="C3" s="28" t="s">
        <v>2</v>
      </c>
      <c r="D3" s="28"/>
      <c r="E3" s="28"/>
      <c r="F3" s="26" t="s">
        <v>3</v>
      </c>
      <c r="G3" s="30" t="s">
        <v>4</v>
      </c>
      <c r="H3" s="30"/>
      <c r="I3" s="30"/>
      <c r="J3" s="31" t="s">
        <v>5</v>
      </c>
      <c r="K3" s="31"/>
      <c r="L3" s="31" t="s">
        <v>6</v>
      </c>
      <c r="M3" s="28" t="s">
        <v>7</v>
      </c>
    </row>
    <row r="4" spans="1:14" x14ac:dyDescent="0.25">
      <c r="A4" s="28"/>
      <c r="B4" s="28"/>
      <c r="C4" s="28" t="s">
        <v>8</v>
      </c>
      <c r="D4" s="28" t="s">
        <v>9</v>
      </c>
      <c r="E4" s="28" t="s">
        <v>36</v>
      </c>
      <c r="F4" s="28" t="s">
        <v>11</v>
      </c>
      <c r="G4" s="29" t="s">
        <v>12</v>
      </c>
      <c r="H4" s="29"/>
      <c r="I4" s="29"/>
      <c r="J4" s="31"/>
      <c r="K4" s="31"/>
      <c r="L4" s="31"/>
      <c r="M4" s="28"/>
    </row>
    <row r="5" spans="1:14" ht="71.25" x14ac:dyDescent="0.25">
      <c r="A5" s="28"/>
      <c r="B5" s="28"/>
      <c r="C5" s="28"/>
      <c r="D5" s="28"/>
      <c r="E5" s="28"/>
      <c r="F5" s="28"/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28"/>
    </row>
    <row r="6" spans="1:14" s="7" customFormat="1" x14ac:dyDescent="0.25">
      <c r="A6" s="4">
        <v>1</v>
      </c>
      <c r="B6" s="5" t="s">
        <v>19</v>
      </c>
      <c r="C6" s="6">
        <v>2142840752.4499993</v>
      </c>
      <c r="D6" s="6">
        <v>-52817783.189999998</v>
      </c>
      <c r="E6" s="6"/>
      <c r="F6" s="6">
        <v>643377944.31000018</v>
      </c>
      <c r="G6" s="6">
        <v>1300480095.6300008</v>
      </c>
      <c r="H6" s="6">
        <v>1346251917.1800003</v>
      </c>
      <c r="I6" s="6">
        <v>888635437.95999932</v>
      </c>
      <c r="J6" s="6"/>
      <c r="K6" s="6"/>
      <c r="L6" s="6">
        <v>-234411365.05999979</v>
      </c>
      <c r="M6" s="16">
        <f>SUM(C6:L6)</f>
        <v>6034356999.2800007</v>
      </c>
    </row>
    <row r="7" spans="1:14" s="7" customFormat="1" x14ac:dyDescent="0.25">
      <c r="A7" s="4">
        <v>2</v>
      </c>
      <c r="B7" s="5" t="s">
        <v>20</v>
      </c>
      <c r="C7" s="6">
        <v>0</v>
      </c>
      <c r="D7" s="6"/>
      <c r="E7" s="6"/>
      <c r="F7" s="6">
        <v>411455472</v>
      </c>
      <c r="G7" s="6">
        <v>2151198511</v>
      </c>
      <c r="H7" s="6">
        <v>103340208</v>
      </c>
      <c r="I7" s="6">
        <v>709194036</v>
      </c>
      <c r="J7" s="6">
        <v>3016383098</v>
      </c>
      <c r="K7" s="6">
        <v>212927098</v>
      </c>
      <c r="L7" s="6">
        <v>118492358.47000003</v>
      </c>
      <c r="M7" s="16">
        <f t="shared" ref="M7:M17" si="0">SUM(C7:L7)</f>
        <v>6722990781.4700003</v>
      </c>
    </row>
    <row r="8" spans="1:14" s="7" customFormat="1" x14ac:dyDescent="0.25">
      <c r="A8" s="4">
        <v>3</v>
      </c>
      <c r="B8" s="5" t="s">
        <v>21</v>
      </c>
      <c r="C8" s="6">
        <v>-506606442.7299996</v>
      </c>
      <c r="D8" s="6"/>
      <c r="E8" s="6"/>
      <c r="F8" s="6">
        <v>140810773.69000003</v>
      </c>
      <c r="G8" s="6">
        <v>-5377910.1800000668</v>
      </c>
      <c r="H8" s="6">
        <v>200283952.54000026</v>
      </c>
      <c r="I8" s="6">
        <v>-5650837.8500000834</v>
      </c>
      <c r="J8" s="6"/>
      <c r="K8" s="6"/>
      <c r="L8" s="6">
        <v>100916416.26000002</v>
      </c>
      <c r="M8" s="16">
        <f t="shared" si="0"/>
        <v>-75624048.269999474</v>
      </c>
    </row>
    <row r="9" spans="1:14" s="7" customFormat="1" ht="30" x14ac:dyDescent="0.25">
      <c r="A9" s="4">
        <v>4</v>
      </c>
      <c r="B9" s="8" t="s">
        <v>22</v>
      </c>
      <c r="C9" s="6"/>
      <c r="D9" s="6"/>
      <c r="E9" s="6"/>
      <c r="F9" s="6"/>
      <c r="G9" s="6">
        <v>3390493965.7800007</v>
      </c>
      <c r="H9" s="6">
        <v>747179617.26999855</v>
      </c>
      <c r="I9" s="6">
        <v>-1943841647.3600023</v>
      </c>
      <c r="J9" s="6"/>
      <c r="K9" s="6"/>
      <c r="L9" s="6">
        <v>46827179.330000058</v>
      </c>
      <c r="M9" s="16">
        <f t="shared" si="0"/>
        <v>2240659115.0199966</v>
      </c>
    </row>
    <row r="10" spans="1:14" s="7" customFormat="1" x14ac:dyDescent="0.25">
      <c r="A10" s="4">
        <v>5</v>
      </c>
      <c r="B10" s="5" t="s">
        <v>23</v>
      </c>
      <c r="C10" s="6"/>
      <c r="D10" s="6"/>
      <c r="E10" s="6"/>
      <c r="F10" s="6">
        <v>1432721337.099998</v>
      </c>
      <c r="G10" s="6">
        <v>2874038587.0799966</v>
      </c>
      <c r="H10" s="6">
        <v>-2285552451.059999</v>
      </c>
      <c r="I10" s="6">
        <v>-1733948456.2599988</v>
      </c>
      <c r="J10" s="6"/>
      <c r="K10" s="6"/>
      <c r="L10" s="6">
        <v>3040574538.46</v>
      </c>
      <c r="M10" s="16">
        <f t="shared" si="0"/>
        <v>3327833555.3199968</v>
      </c>
    </row>
    <row r="11" spans="1:14" s="7" customFormat="1" x14ac:dyDescent="0.25">
      <c r="A11" s="4">
        <v>6</v>
      </c>
      <c r="B11" s="5" t="s">
        <v>24</v>
      </c>
      <c r="C11" s="6">
        <v>-773138272.73000002</v>
      </c>
      <c r="D11" s="6"/>
      <c r="E11" s="6"/>
      <c r="F11" s="6">
        <v>-153950911</v>
      </c>
      <c r="G11" s="6">
        <v>399453312.31999969</v>
      </c>
      <c r="H11" s="6">
        <v>-1553385876</v>
      </c>
      <c r="I11" s="6">
        <v>-1166622942</v>
      </c>
      <c r="J11" s="6"/>
      <c r="K11" s="6"/>
      <c r="L11" s="6">
        <v>-519698433.02999991</v>
      </c>
      <c r="M11" s="16">
        <f t="shared" si="0"/>
        <v>-3767343122.4400001</v>
      </c>
    </row>
    <row r="12" spans="1:14" s="11" customFormat="1" x14ac:dyDescent="0.25">
      <c r="A12" s="4">
        <v>7</v>
      </c>
      <c r="B12" s="5" t="s">
        <v>25</v>
      </c>
      <c r="C12" s="9">
        <v>2395872753.7299995</v>
      </c>
      <c r="D12" s="9"/>
      <c r="E12" s="9"/>
      <c r="F12" s="9">
        <v>25768723.88000001</v>
      </c>
      <c r="G12" s="10">
        <v>-168578003.5999999</v>
      </c>
      <c r="H12" s="10">
        <v>992249.9999999851</v>
      </c>
      <c r="I12" s="10">
        <v>19158145.699999988</v>
      </c>
      <c r="J12" s="9"/>
      <c r="K12" s="9"/>
      <c r="L12" s="9">
        <v>1785416694.1199999</v>
      </c>
      <c r="M12" s="16">
        <f t="shared" si="0"/>
        <v>4058630563.8299994</v>
      </c>
    </row>
    <row r="13" spans="1:14" s="7" customFormat="1" x14ac:dyDescent="0.25">
      <c r="A13" s="4">
        <v>8</v>
      </c>
      <c r="B13" s="5" t="s">
        <v>26</v>
      </c>
      <c r="C13" s="6"/>
      <c r="D13" s="12">
        <v>0</v>
      </c>
      <c r="E13" s="6"/>
      <c r="F13" s="6"/>
      <c r="G13" s="6">
        <v>191824412.23000026</v>
      </c>
      <c r="H13" s="6">
        <v>1139881111.4899998</v>
      </c>
      <c r="I13" s="6">
        <v>1106347450.5500004</v>
      </c>
      <c r="J13" s="6"/>
      <c r="K13" s="6"/>
      <c r="L13" s="6">
        <v>147883221.31000012</v>
      </c>
      <c r="M13" s="16">
        <f t="shared" si="0"/>
        <v>2585936195.5800004</v>
      </c>
      <c r="N13" s="13"/>
    </row>
    <row r="14" spans="1:14" s="7" customFormat="1" x14ac:dyDescent="0.25">
      <c r="A14" s="4">
        <v>9</v>
      </c>
      <c r="B14" s="5" t="s">
        <v>27</v>
      </c>
      <c r="C14" s="6">
        <v>130408843.02999999</v>
      </c>
      <c r="D14" s="6"/>
      <c r="E14" s="6"/>
      <c r="F14" s="6">
        <v>1095683924.8800011</v>
      </c>
      <c r="G14" s="6">
        <v>3013156463.5700035</v>
      </c>
      <c r="H14" s="6">
        <v>10786289.529999256</v>
      </c>
      <c r="I14" s="6">
        <v>612390032.47000086</v>
      </c>
      <c r="J14" s="6">
        <v>0</v>
      </c>
      <c r="K14" s="6">
        <v>0</v>
      </c>
      <c r="L14" s="6">
        <v>1708951672.0799997</v>
      </c>
      <c r="M14" s="16">
        <f t="shared" si="0"/>
        <v>6571377225.5600042</v>
      </c>
    </row>
    <row r="15" spans="1:14" s="11" customFormat="1" x14ac:dyDescent="0.25">
      <c r="A15" s="4">
        <v>10</v>
      </c>
      <c r="B15" s="5" t="s">
        <v>28</v>
      </c>
      <c r="C15" s="9">
        <v>73967171.020000011</v>
      </c>
      <c r="D15" s="9"/>
      <c r="E15" s="9"/>
      <c r="F15" s="9">
        <v>49491667.749999955</v>
      </c>
      <c r="G15" s="10"/>
      <c r="H15" s="10">
        <v>0</v>
      </c>
      <c r="I15" s="9">
        <v>0</v>
      </c>
      <c r="J15" s="9"/>
      <c r="K15" s="9"/>
      <c r="L15" s="9">
        <v>565208419.22000003</v>
      </c>
      <c r="M15" s="16">
        <f t="shared" si="0"/>
        <v>688667257.99000001</v>
      </c>
    </row>
    <row r="16" spans="1:14" s="7" customFormat="1" x14ac:dyDescent="0.25">
      <c r="A16" s="4">
        <v>11</v>
      </c>
      <c r="B16" s="5" t="s">
        <v>29</v>
      </c>
      <c r="C16" s="6">
        <v>794491137.68000126</v>
      </c>
      <c r="D16" s="6"/>
      <c r="E16" s="6"/>
      <c r="F16" s="6">
        <v>953394216.5199995</v>
      </c>
      <c r="G16" s="6">
        <v>1197522396.470001</v>
      </c>
      <c r="H16" s="6">
        <v>678846973.55999994</v>
      </c>
      <c r="I16" s="6">
        <v>958968634.08000004</v>
      </c>
      <c r="J16" s="6"/>
      <c r="K16" s="6"/>
      <c r="L16" s="6">
        <v>2382711957.4200006</v>
      </c>
      <c r="M16" s="16">
        <f t="shared" si="0"/>
        <v>6965935315.7300034</v>
      </c>
    </row>
    <row r="17" spans="1:13" s="7" customFormat="1" x14ac:dyDescent="0.25">
      <c r="A17" s="4">
        <v>12</v>
      </c>
      <c r="B17" s="5" t="s">
        <v>37</v>
      </c>
      <c r="C17" s="6"/>
      <c r="D17" s="6"/>
      <c r="E17" s="6">
        <v>-888000001</v>
      </c>
      <c r="F17" s="6"/>
      <c r="G17" s="6"/>
      <c r="H17" s="6"/>
      <c r="I17" s="6"/>
      <c r="J17" s="6"/>
      <c r="K17" s="6"/>
      <c r="L17" s="6"/>
      <c r="M17" s="16">
        <f t="shared" si="0"/>
        <v>-888000001</v>
      </c>
    </row>
    <row r="18" spans="1:13" s="7" customFormat="1" x14ac:dyDescent="0.25">
      <c r="A18" s="4"/>
      <c r="B18" s="15" t="s">
        <v>33</v>
      </c>
      <c r="C18" s="16">
        <f>SUM(C6:C17)</f>
        <v>4257835942.4500008</v>
      </c>
      <c r="D18" s="16">
        <f t="shared" ref="D18:L18" si="1">SUM(D6:D17)</f>
        <v>-52817783.189999998</v>
      </c>
      <c r="E18" s="16">
        <f t="shared" si="1"/>
        <v>-888000001</v>
      </c>
      <c r="F18" s="16">
        <f t="shared" si="1"/>
        <v>4598753149.1299992</v>
      </c>
      <c r="G18" s="16">
        <f t="shared" si="1"/>
        <v>14344211830.300001</v>
      </c>
      <c r="H18" s="16">
        <f t="shared" si="1"/>
        <v>388623992.5099988</v>
      </c>
      <c r="I18" s="16">
        <f t="shared" si="1"/>
        <v>-555370146.71000087</v>
      </c>
      <c r="J18" s="16">
        <f t="shared" si="1"/>
        <v>3016383098</v>
      </c>
      <c r="K18" s="16">
        <f t="shared" si="1"/>
        <v>212927098</v>
      </c>
      <c r="L18" s="16">
        <f t="shared" si="1"/>
        <v>9142872658.5800018</v>
      </c>
      <c r="M18" s="16">
        <f>SUM(M6:M17)</f>
        <v>34465419838.070007</v>
      </c>
    </row>
    <row r="19" spans="1:13" s="21" customFormat="1" x14ac:dyDescent="0.25">
      <c r="A19" s="18"/>
      <c r="B19" s="1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20"/>
    </row>
    <row r="20" spans="1:13" s="21" customFormat="1" x14ac:dyDescent="0.25">
      <c r="A20" s="18"/>
      <c r="B20" s="22" t="s">
        <v>34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0"/>
    </row>
    <row r="21" spans="1:13" s="21" customFormat="1" x14ac:dyDescent="0.25">
      <c r="A21" s="18"/>
      <c r="B21" s="22" t="s">
        <v>40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0"/>
    </row>
    <row r="22" spans="1:13" s="21" customFormat="1" x14ac:dyDescent="0.25">
      <c r="A22" s="18"/>
      <c r="B22" s="2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20"/>
    </row>
    <row r="23" spans="1:13" s="21" customFormat="1" x14ac:dyDescent="0.25">
      <c r="A23" s="18"/>
      <c r="B23" s="1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20"/>
    </row>
    <row r="24" spans="1:13" s="21" customFormat="1" x14ac:dyDescent="0.25">
      <c r="A24" s="18"/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0"/>
    </row>
    <row r="25" spans="1:13" s="21" customFormat="1" x14ac:dyDescent="0.25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0"/>
    </row>
    <row r="26" spans="1:13" s="21" customFormat="1" x14ac:dyDescent="0.25">
      <c r="A26" s="18"/>
      <c r="B26" s="1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20"/>
    </row>
    <row r="27" spans="1:13" x14ac:dyDescent="0.25">
      <c r="B27" s="23"/>
    </row>
    <row r="28" spans="1:13" x14ac:dyDescent="0.25">
      <c r="B28" s="23"/>
    </row>
    <row r="29" spans="1:13" x14ac:dyDescent="0.25">
      <c r="B29" s="23"/>
    </row>
    <row r="30" spans="1:13" x14ac:dyDescent="0.25">
      <c r="A30" s="2"/>
      <c r="B30" s="23"/>
    </row>
    <row r="31" spans="1:13" x14ac:dyDescent="0.25">
      <c r="A31" s="2"/>
      <c r="B31" s="23"/>
    </row>
    <row r="32" spans="1:13" x14ac:dyDescent="0.25">
      <c r="A32" s="2"/>
      <c r="B32" s="23"/>
    </row>
    <row r="33" spans="1:2" x14ac:dyDescent="0.25">
      <c r="A33" s="2"/>
      <c r="B33" s="23"/>
    </row>
    <row r="34" spans="1:2" x14ac:dyDescent="0.25">
      <c r="A34" s="2"/>
      <c r="B34" s="23"/>
    </row>
    <row r="35" spans="1:2" x14ac:dyDescent="0.25">
      <c r="A35" s="2"/>
      <c r="B35" s="23"/>
    </row>
    <row r="36" spans="1:2" x14ac:dyDescent="0.25">
      <c r="A36" s="2"/>
      <c r="B36" s="23"/>
    </row>
  </sheetData>
  <mergeCells count="12">
    <mergeCell ref="J3:K4"/>
    <mergeCell ref="L3:L4"/>
    <mergeCell ref="M3:M5"/>
    <mergeCell ref="C4:C5"/>
    <mergeCell ref="F4:F5"/>
    <mergeCell ref="G4:I4"/>
    <mergeCell ref="D4:D5"/>
    <mergeCell ref="E4:E5"/>
    <mergeCell ref="A3:A5"/>
    <mergeCell ref="B3:B5"/>
    <mergeCell ref="C3:E3"/>
    <mergeCell ref="G3:I3"/>
  </mergeCells>
  <conditionalFormatting sqref="B23:B26 C19:L26 C18:M18">
    <cfRule type="cellIs" priority="14" operator="lessThanOrEqual">
      <formula>0</formula>
    </cfRule>
  </conditionalFormatting>
  <conditionalFormatting sqref="M3 B18:B19">
    <cfRule type="cellIs" priority="11" operator="lessThanOrEqual">
      <formula>0</formula>
    </cfRule>
  </conditionalFormatting>
  <conditionalFormatting sqref="G16:H17 G6:H11 G14:H14 J6:K6 J7 I14:I17 M19:M26 B27:B36 G13:I13 J8:K14 C6:C17 L6:L14 J15:L17 M6:M17">
    <cfRule type="cellIs" dxfId="6" priority="12" operator="lessThanOrEqual">
      <formula>#REF!</formula>
    </cfRule>
    <cfRule type="cellIs" priority="13" operator="lessThanOrEqual">
      <formula>#REF!</formula>
    </cfRule>
  </conditionalFormatting>
  <conditionalFormatting sqref="I7:I11">
    <cfRule type="cellIs" dxfId="5" priority="9" operator="lessThanOrEqual">
      <formula>#REF!</formula>
    </cfRule>
    <cfRule type="cellIs" priority="10" operator="lessThanOrEqual">
      <formula>#REF!</formula>
    </cfRule>
  </conditionalFormatting>
  <conditionalFormatting sqref="K7">
    <cfRule type="cellIs" dxfId="4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3" priority="5" operator="lessThanOrEqual">
      <formula>#REF!</formula>
    </cfRule>
    <cfRule type="cellIs" priority="6" operator="lessThanOrEqual">
      <formula>#REF!</formula>
    </cfRule>
  </conditionalFormatting>
  <conditionalFormatting sqref="B20:B22">
    <cfRule type="cellIs" dxfId="2" priority="3" operator="lessThanOrEqual">
      <formula>#REF!</formula>
    </cfRule>
    <cfRule type="cellIs" priority="4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5" sqref="B25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32" t="s">
        <v>41</v>
      </c>
      <c r="B1" s="32"/>
      <c r="C1" s="32"/>
      <c r="D1" s="32"/>
      <c r="E1" s="32"/>
    </row>
    <row r="3" spans="1:5" ht="30" customHeight="1" x14ac:dyDescent="0.25">
      <c r="A3" s="28" t="s">
        <v>0</v>
      </c>
      <c r="B3" s="28" t="s">
        <v>1</v>
      </c>
      <c r="C3" s="35" t="s">
        <v>35</v>
      </c>
      <c r="D3" s="36"/>
      <c r="E3" s="28" t="s">
        <v>7</v>
      </c>
    </row>
    <row r="4" spans="1:5" ht="15" customHeight="1" x14ac:dyDescent="0.25">
      <c r="A4" s="28"/>
      <c r="B4" s="28"/>
      <c r="C4" s="33" t="s">
        <v>10</v>
      </c>
      <c r="D4" s="37" t="s">
        <v>36</v>
      </c>
      <c r="E4" s="28"/>
    </row>
    <row r="5" spans="1:5" ht="56.25" customHeight="1" x14ac:dyDescent="0.25">
      <c r="A5" s="28"/>
      <c r="B5" s="28"/>
      <c r="C5" s="34"/>
      <c r="D5" s="38"/>
      <c r="E5" s="28"/>
    </row>
    <row r="6" spans="1:5" s="7" customFormat="1" x14ac:dyDescent="0.25">
      <c r="A6" s="4">
        <v>1</v>
      </c>
      <c r="B6" s="14" t="s">
        <v>30</v>
      </c>
      <c r="C6" s="10">
        <v>-513827993.09999955</v>
      </c>
      <c r="D6" s="10"/>
      <c r="E6" s="27">
        <f>SUM(C6:D6)</f>
        <v>-513827993.09999955</v>
      </c>
    </row>
    <row r="7" spans="1:5" s="7" customFormat="1" x14ac:dyDescent="0.25">
      <c r="A7" s="4">
        <v>2</v>
      </c>
      <c r="B7" s="14" t="s">
        <v>31</v>
      </c>
      <c r="C7" s="10">
        <v>-5620395.4600000009</v>
      </c>
      <c r="D7" s="10"/>
      <c r="E7" s="27">
        <f t="shared" ref="E7:E9" si="0">SUM(C7:D7)</f>
        <v>-5620395.4600000009</v>
      </c>
    </row>
    <row r="8" spans="1:5" s="7" customFormat="1" x14ac:dyDescent="0.25">
      <c r="A8" s="4">
        <v>3</v>
      </c>
      <c r="B8" s="14" t="s">
        <v>32</v>
      </c>
      <c r="C8" s="10">
        <v>6467664.5300000012</v>
      </c>
      <c r="D8" s="10"/>
      <c r="E8" s="27">
        <f t="shared" si="0"/>
        <v>6467664.5300000012</v>
      </c>
    </row>
    <row r="9" spans="1:5" s="7" customFormat="1" x14ac:dyDescent="0.25">
      <c r="A9" s="4">
        <v>4</v>
      </c>
      <c r="B9" s="14" t="s">
        <v>38</v>
      </c>
      <c r="C9" s="10"/>
      <c r="D9" s="10">
        <v>242319946</v>
      </c>
      <c r="E9" s="27">
        <f t="shared" si="0"/>
        <v>242319946</v>
      </c>
    </row>
    <row r="10" spans="1:5" s="7" customFormat="1" x14ac:dyDescent="0.25">
      <c r="A10" s="4"/>
      <c r="B10" s="15" t="s">
        <v>33</v>
      </c>
      <c r="C10" s="15">
        <f>SUM(C6:C9)</f>
        <v>-512980724.02999949</v>
      </c>
      <c r="D10" s="15">
        <f>SUM(D6:D9)</f>
        <v>242319946</v>
      </c>
      <c r="E10" s="15">
        <f>SUM(E6:E9)</f>
        <v>-270660778.02999949</v>
      </c>
    </row>
    <row r="11" spans="1:5" s="21" customFormat="1" x14ac:dyDescent="0.25">
      <c r="A11" s="18"/>
      <c r="B11" s="19"/>
      <c r="C11" s="24"/>
      <c r="D11" s="24"/>
      <c r="E11" s="17"/>
    </row>
    <row r="12" spans="1:5" s="21" customFormat="1" x14ac:dyDescent="0.25">
      <c r="A12" s="18"/>
      <c r="B12" s="22" t="s">
        <v>34</v>
      </c>
      <c r="C12" s="25"/>
      <c r="D12" s="25"/>
      <c r="E12" s="17"/>
    </row>
    <row r="13" spans="1:5" s="21" customFormat="1" x14ac:dyDescent="0.25">
      <c r="A13" s="18"/>
      <c r="B13" s="22"/>
      <c r="C13" s="25"/>
      <c r="D13" s="25"/>
      <c r="E13" s="17"/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1:E13">
    <cfRule type="cellIs" priority="12" operator="lessThanOrEqual">
      <formula>0</formula>
    </cfRule>
  </conditionalFormatting>
  <conditionalFormatting sqref="B11:D11 B10:E10">
    <cfRule type="cellIs" priority="9" operator="lessThanOrEqual">
      <formula>0</formula>
    </cfRule>
  </conditionalFormatting>
  <conditionalFormatting sqref="B12:D13">
    <cfRule type="cellIs" dxfId="1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8"/>
  <sheetViews>
    <sheetView tabSelected="1" view="pageBreakPreview" zoomScale="75" zoomScaleNormal="100" zoomScaleSheetLayoutView="75" workbookViewId="0">
      <selection activeCell="E21" sqref="E21"/>
    </sheetView>
  </sheetViews>
  <sheetFormatPr defaultRowHeight="15.75" x14ac:dyDescent="0.25"/>
  <cols>
    <col min="1" max="1" width="7" style="39" customWidth="1"/>
    <col min="2" max="2" width="52" style="40" customWidth="1"/>
    <col min="3" max="3" width="38.28515625" style="40" customWidth="1"/>
    <col min="4" max="4" width="31" style="40" customWidth="1"/>
    <col min="5" max="5" width="30" style="40" customWidth="1"/>
    <col min="6" max="6" width="28.140625" style="61" customWidth="1"/>
    <col min="7" max="7" width="9.140625" style="40"/>
    <col min="8" max="8" width="16" style="40" bestFit="1" customWidth="1"/>
    <col min="9" max="16384" width="9.140625" style="40"/>
  </cols>
  <sheetData>
    <row r="1" spans="1:8" x14ac:dyDescent="0.25">
      <c r="B1" s="2" t="s">
        <v>39</v>
      </c>
      <c r="F1" s="41"/>
    </row>
    <row r="2" spans="1:8" x14ac:dyDescent="0.25">
      <c r="F2" s="41"/>
    </row>
    <row r="3" spans="1:8" ht="31.5" x14ac:dyDescent="0.25">
      <c r="A3" s="42" t="s">
        <v>0</v>
      </c>
      <c r="B3" s="42" t="s">
        <v>1</v>
      </c>
      <c r="C3" s="43" t="s">
        <v>42</v>
      </c>
      <c r="D3" s="43" t="s">
        <v>3</v>
      </c>
      <c r="E3" s="42" t="s">
        <v>7</v>
      </c>
      <c r="F3" s="41"/>
    </row>
    <row r="4" spans="1:8" x14ac:dyDescent="0.25">
      <c r="A4" s="42"/>
      <c r="B4" s="42"/>
      <c r="C4" s="44" t="s">
        <v>43</v>
      </c>
      <c r="D4" s="44" t="s">
        <v>11</v>
      </c>
      <c r="E4" s="42"/>
      <c r="F4" s="41"/>
    </row>
    <row r="5" spans="1:8" x14ac:dyDescent="0.25">
      <c r="A5" s="42"/>
      <c r="B5" s="42"/>
      <c r="C5" s="45"/>
      <c r="D5" s="45"/>
      <c r="E5" s="42"/>
      <c r="F5" s="46"/>
    </row>
    <row r="6" spans="1:8" s="52" customFormat="1" x14ac:dyDescent="0.25">
      <c r="A6" s="47">
        <v>1</v>
      </c>
      <c r="B6" s="48" t="s">
        <v>44</v>
      </c>
      <c r="C6" s="49">
        <f>'[1]свод общий'!C5</f>
        <v>1617726</v>
      </c>
      <c r="D6" s="49">
        <f>[1]Арнур!G6</f>
        <v>9248514</v>
      </c>
      <c r="E6" s="50">
        <f>SUM(C6:D6)</f>
        <v>10866240</v>
      </c>
      <c r="F6" s="51"/>
      <c r="G6" s="52" t="s">
        <v>45</v>
      </c>
    </row>
    <row r="7" spans="1:8" s="52" customFormat="1" x14ac:dyDescent="0.25">
      <c r="A7" s="47">
        <v>2</v>
      </c>
      <c r="B7" s="53" t="s">
        <v>46</v>
      </c>
      <c r="C7" s="49">
        <f>'[1]свод общий'!C12</f>
        <v>3000000000</v>
      </c>
      <c r="D7" s="49"/>
      <c r="E7" s="50">
        <f>SUM(C7:D7)</f>
        <v>3000000000</v>
      </c>
      <c r="F7" s="51"/>
    </row>
    <row r="8" spans="1:8" s="52" customFormat="1" x14ac:dyDescent="0.25">
      <c r="A8" s="47">
        <v>3</v>
      </c>
      <c r="B8" s="53" t="str">
        <f>'[1]свод общий'!B7</f>
        <v>ТОО МФО Тойота Файнаншл Сервисез Казахстан</v>
      </c>
      <c r="C8" s="49">
        <f>'[1]свод общий'!C7</f>
        <v>554559046</v>
      </c>
      <c r="D8" s="49"/>
      <c r="E8" s="50">
        <f>SUM(C8:D8)</f>
        <v>554559046</v>
      </c>
      <c r="F8" s="51"/>
      <c r="H8" s="52" t="s">
        <v>45</v>
      </c>
    </row>
    <row r="9" spans="1:8" s="52" customFormat="1" x14ac:dyDescent="0.25">
      <c r="A9" s="47">
        <v>4</v>
      </c>
      <c r="B9" s="53" t="s">
        <v>47</v>
      </c>
      <c r="C9" s="49">
        <f>'[1]свод общий'!C9</f>
        <v>6217151</v>
      </c>
      <c r="D9" s="49">
        <f>'[1]свод общий'!C21</f>
        <v>161330110</v>
      </c>
      <c r="E9" s="50">
        <f>SUM(C9:D9)</f>
        <v>167547261</v>
      </c>
      <c r="F9" s="51"/>
      <c r="G9" s="52" t="s">
        <v>45</v>
      </c>
      <c r="H9" s="52" t="s">
        <v>45</v>
      </c>
    </row>
    <row r="10" spans="1:8" s="52" customFormat="1" x14ac:dyDescent="0.25">
      <c r="A10" s="47">
        <v>5</v>
      </c>
      <c r="B10" s="53" t="s">
        <v>48</v>
      </c>
      <c r="C10" s="49">
        <f>[1]СЕНИМ!G5</f>
        <v>-4226780</v>
      </c>
      <c r="D10" s="49"/>
      <c r="E10" s="50">
        <f>SUM(C10:D10)</f>
        <v>-4226780</v>
      </c>
      <c r="F10" s="51"/>
    </row>
    <row r="11" spans="1:8" s="52" customFormat="1" x14ac:dyDescent="0.25">
      <c r="A11" s="47">
        <v>6</v>
      </c>
      <c r="B11" s="53" t="s">
        <v>49</v>
      </c>
      <c r="C11" s="49"/>
      <c r="D11" s="49">
        <f>'[1]свод общий'!C22</f>
        <v>8231280</v>
      </c>
      <c r="E11" s="50">
        <f>SUM(C11:D11)</f>
        <v>8231280</v>
      </c>
      <c r="F11" s="51"/>
    </row>
    <row r="12" spans="1:8" s="52" customFormat="1" x14ac:dyDescent="0.25">
      <c r="A12" s="47">
        <v>7</v>
      </c>
      <c r="B12" s="53" t="s">
        <v>50</v>
      </c>
      <c r="C12" s="49"/>
      <c r="D12" s="49">
        <f>'[1]свод общий'!C23</f>
        <v>622773</v>
      </c>
      <c r="E12" s="50">
        <f>SUM(C12:D12)</f>
        <v>622773</v>
      </c>
      <c r="F12" s="51"/>
    </row>
    <row r="13" spans="1:8" s="52" customFormat="1" x14ac:dyDescent="0.25">
      <c r="A13" s="47">
        <v>8</v>
      </c>
      <c r="B13" s="53" t="s">
        <v>51</v>
      </c>
      <c r="C13" s="49">
        <f>'[1]свод общий'!C8</f>
        <v>-2413357</v>
      </c>
      <c r="D13" s="49"/>
      <c r="E13" s="50">
        <f t="shared" ref="E13:E14" si="0">SUM(C13:D13)</f>
        <v>-2413357</v>
      </c>
      <c r="F13" s="51"/>
    </row>
    <row r="14" spans="1:8" s="52" customFormat="1" x14ac:dyDescent="0.25">
      <c r="A14" s="47">
        <v>9</v>
      </c>
      <c r="B14" s="53" t="s">
        <v>52</v>
      </c>
      <c r="C14" s="49"/>
      <c r="D14" s="49">
        <f>'[1]свод общий'!C24</f>
        <v>1386735</v>
      </c>
      <c r="E14" s="50">
        <f t="shared" si="0"/>
        <v>1386735</v>
      </c>
      <c r="F14" s="51"/>
    </row>
    <row r="15" spans="1:8" s="52" customFormat="1" x14ac:dyDescent="0.25">
      <c r="A15" s="47">
        <v>10</v>
      </c>
      <c r="B15" s="53" t="s">
        <v>53</v>
      </c>
      <c r="C15" s="49">
        <v>0</v>
      </c>
      <c r="D15" s="49">
        <f>'[1]свод общий'!C26</f>
        <v>0</v>
      </c>
      <c r="E15" s="50">
        <f>SUM(C15:D15)</f>
        <v>0</v>
      </c>
      <c r="F15" s="51"/>
    </row>
    <row r="16" spans="1:8" s="52" customFormat="1" x14ac:dyDescent="0.25">
      <c r="A16" s="47">
        <v>11</v>
      </c>
      <c r="B16" s="53" t="s">
        <v>54</v>
      </c>
      <c r="C16" s="49">
        <f>'[1]свод общий'!C10</f>
        <v>-832936.49000000302</v>
      </c>
      <c r="D16" s="49"/>
      <c r="E16" s="50">
        <f>SUM(C16:D16)</f>
        <v>-832936.49000000302</v>
      </c>
      <c r="F16" s="51" t="s">
        <v>45</v>
      </c>
    </row>
    <row r="17" spans="1:38" s="52" customFormat="1" x14ac:dyDescent="0.25">
      <c r="A17" s="47">
        <v>12</v>
      </c>
      <c r="B17" s="53" t="s">
        <v>55</v>
      </c>
      <c r="C17" s="49"/>
      <c r="D17" s="49">
        <f>'[1]свод общий'!C27</f>
        <v>5950138</v>
      </c>
      <c r="E17" s="50">
        <f>SUM(C17:D17)</f>
        <v>5950138</v>
      </c>
      <c r="F17" s="51"/>
    </row>
    <row r="18" spans="1:38" s="52" customFormat="1" x14ac:dyDescent="0.25">
      <c r="A18" s="47">
        <v>13</v>
      </c>
      <c r="B18" s="53" t="s">
        <v>56</v>
      </c>
      <c r="C18" s="49">
        <f>'[1]свод общий'!C11</f>
        <v>69500000</v>
      </c>
      <c r="D18" s="49"/>
      <c r="E18" s="50">
        <f>SUM(C18:D18)</f>
        <v>69500000</v>
      </c>
      <c r="F18" s="51"/>
    </row>
    <row r="19" spans="1:38" s="52" customFormat="1" x14ac:dyDescent="0.25">
      <c r="A19" s="47">
        <v>14</v>
      </c>
      <c r="B19" s="53" t="s">
        <v>57</v>
      </c>
      <c r="C19" s="49">
        <f>'[1]свод общий'!C13</f>
        <v>6390000</v>
      </c>
      <c r="D19" s="49"/>
      <c r="E19" s="50">
        <f>SUM(C19:D19)</f>
        <v>6390000</v>
      </c>
      <c r="F19" s="51"/>
    </row>
    <row r="20" spans="1:38" s="52" customFormat="1" x14ac:dyDescent="0.25">
      <c r="A20" s="47"/>
      <c r="B20" s="54" t="s">
        <v>33</v>
      </c>
      <c r="C20" s="55">
        <f>SUM(C6:C19)</f>
        <v>3630810849.5100002</v>
      </c>
      <c r="D20" s="55">
        <f>SUM(D6:D19)</f>
        <v>186769550</v>
      </c>
      <c r="E20" s="56">
        <f>SUM(E6:E19)</f>
        <v>3817580399.5100002</v>
      </c>
      <c r="F20" s="57"/>
    </row>
    <row r="21" spans="1:38" s="59" customFormat="1" x14ac:dyDescent="0.25">
      <c r="A21" s="39"/>
      <c r="B21" s="58"/>
      <c r="C21" s="57"/>
      <c r="D21" s="57"/>
      <c r="E21" s="57"/>
      <c r="F21" s="57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</row>
    <row r="22" spans="1:38" s="59" customFormat="1" x14ac:dyDescent="0.25">
      <c r="A22" s="39"/>
      <c r="B22" s="60" t="s">
        <v>34</v>
      </c>
      <c r="C22" s="57"/>
      <c r="D22" s="57"/>
      <c r="E22" s="57"/>
      <c r="F22" s="57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spans="1:38" s="59" customFormat="1" x14ac:dyDescent="0.25">
      <c r="A23" s="39"/>
      <c r="B23" s="58"/>
      <c r="C23" s="57"/>
      <c r="D23" s="57"/>
      <c r="E23" s="57" t="s">
        <v>45</v>
      </c>
      <c r="F23" s="57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spans="1:38" s="59" customFormat="1" x14ac:dyDescent="0.25">
      <c r="A24" s="39"/>
      <c r="B24" s="58"/>
      <c r="C24" s="57"/>
      <c r="D24" s="57"/>
      <c r="E24" s="57"/>
      <c r="F24" s="57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</row>
    <row r="25" spans="1:38" s="59" customFormat="1" x14ac:dyDescent="0.25">
      <c r="A25" s="57"/>
      <c r="B25" s="57"/>
      <c r="C25" s="57"/>
      <c r="D25" s="57"/>
      <c r="E25" s="57"/>
      <c r="F25" s="57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</row>
    <row r="26" spans="1:38" s="59" customFormat="1" x14ac:dyDescent="0.25">
      <c r="A26" s="57"/>
      <c r="B26" s="57"/>
      <c r="C26" s="57"/>
      <c r="D26" s="57" t="s">
        <v>45</v>
      </c>
      <c r="E26" s="57"/>
      <c r="F26" s="57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</row>
    <row r="27" spans="1:38" x14ac:dyDescent="0.25">
      <c r="A27" s="40"/>
      <c r="E27" s="57"/>
      <c r="F27" s="57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</row>
    <row r="28" spans="1:38" x14ac:dyDescent="0.25">
      <c r="A28" s="40" t="s">
        <v>45</v>
      </c>
      <c r="B28" s="40" t="s">
        <v>45</v>
      </c>
      <c r="C28" s="40" t="s">
        <v>45</v>
      </c>
      <c r="E28" s="57"/>
      <c r="F28" s="57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</row>
    <row r="29" spans="1:38" x14ac:dyDescent="0.25">
      <c r="A29" s="40"/>
      <c r="E29" s="57"/>
      <c r="F29" s="57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</row>
    <row r="30" spans="1:38" x14ac:dyDescent="0.25">
      <c r="A30" s="40" t="s">
        <v>45</v>
      </c>
      <c r="B30" s="40" t="s">
        <v>45</v>
      </c>
      <c r="C30" s="40" t="s">
        <v>45</v>
      </c>
      <c r="E30" s="57"/>
      <c r="F30" s="57"/>
    </row>
    <row r="31" spans="1:38" x14ac:dyDescent="0.25">
      <c r="A31" s="40"/>
      <c r="F31" s="52"/>
    </row>
    <row r="32" spans="1:38" x14ac:dyDescent="0.25">
      <c r="A32" s="40"/>
      <c r="F32" s="52"/>
    </row>
    <row r="33" spans="1:6" x14ac:dyDescent="0.25">
      <c r="A33" s="40"/>
      <c r="F33" s="52"/>
    </row>
    <row r="34" spans="1:6" x14ac:dyDescent="0.25">
      <c r="A34" s="40"/>
      <c r="F34" s="52"/>
    </row>
    <row r="35" spans="1:6" x14ac:dyDescent="0.25">
      <c r="A35" s="40"/>
      <c r="F35" s="52"/>
    </row>
    <row r="36" spans="1:6" x14ac:dyDescent="0.25">
      <c r="A36" s="40"/>
      <c r="F36" s="52"/>
    </row>
    <row r="37" spans="1:6" x14ac:dyDescent="0.25">
      <c r="A37" s="40"/>
    </row>
    <row r="38" spans="1:6" x14ac:dyDescent="0.25">
      <c r="A38" s="40"/>
    </row>
  </sheetData>
  <mergeCells count="6">
    <mergeCell ref="F1:F4"/>
    <mergeCell ref="A3:A5"/>
    <mergeCell ref="B3:B5"/>
    <mergeCell ref="E3:E5"/>
    <mergeCell ref="C4:C5"/>
    <mergeCell ref="D4:D5"/>
  </mergeCells>
  <conditionalFormatting sqref="B23:B24 C21:D26 F20:F30 E21:E30 C20:E20 A25:B26">
    <cfRule type="cellIs" priority="4" operator="lessThanOrEqual">
      <formula>0</formula>
    </cfRule>
  </conditionalFormatting>
  <conditionalFormatting sqref="E3 B20:B21">
    <cfRule type="cellIs" priority="1" operator="lessThanOrEqual">
      <formula>0</formula>
    </cfRule>
  </conditionalFormatting>
  <conditionalFormatting sqref="B22 C7 E6:F19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БВУ</vt:lpstr>
      <vt:lpstr>ЛК</vt:lpstr>
      <vt:lpstr>МФО</vt:lpstr>
      <vt:lpstr>БВУ!Область_печати</vt:lpstr>
      <vt:lpstr>ЛК!Область_печати</vt:lpstr>
      <vt:lpstr>МФО!Область_печати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Мадина Клышбековна Амренова</cp:lastModifiedBy>
  <cp:lastPrinted>2020-12-21T11:54:40Z</cp:lastPrinted>
  <dcterms:created xsi:type="dcterms:W3CDTF">2020-08-14T05:30:27Z</dcterms:created>
  <dcterms:modified xsi:type="dcterms:W3CDTF">2020-12-21T11:59:23Z</dcterms:modified>
</cp:coreProperties>
</file>